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 con Qi variables" sheetId="1" r:id="rId1"/>
    <sheet name="PR con Qi constantes" sheetId="2" r:id="rId2"/>
    <sheet name="Información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<sst xmlns="http://schemas.openxmlformats.org/spreadsheetml/2006/main" count="21" uniqueCount="17">
  <si>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Calcular el Plazo de Recuperación o Pay Back  de un Proyecto de Inversión</t>
  </si>
  <si>
    <t>Introduce los datos en las casillas amarillas cuando los Qi no sean constantes</t>
  </si>
  <si>
    <t>NOTA: Si es necesario utilizar para la recuperación del coste de la inversión el valor residual, éste se le sumará al último Cash flow.</t>
  </si>
  <si>
    <t>A (Coste de Inversión)</t>
  </si>
  <si>
    <t>VR (Valor residual)</t>
  </si>
  <si>
    <t>n (Años del proyecto)</t>
  </si>
  <si>
    <t>Introduce los datos en las casillas amarillas cuando los Qi sean constantes</t>
  </si>
  <si>
    <t xml:space="preserve">Qi (Cash flow) </t>
  </si>
  <si>
    <t>NOTA: Si es necesario utilizar para la recuperación del coste de la inversión el valor residual, se le suma al útimo valor del Cash flow.</t>
  </si>
  <si>
    <t>Se permite libre distribución siempre que se respete su contenido.</t>
  </si>
  <si>
    <t>Paolo Mercale - Marzo 2012</t>
  </si>
  <si>
    <t xml:space="preserve">Te animo a visitar mi blog: </t>
  </si>
  <si>
    <t>Igualmente te invito a visitar mi página web (la mercaleteca) y participar en el foro:</t>
  </si>
  <si>
    <t>http://pmercale.blogspot.com</t>
  </si>
  <si>
    <t>https://sites.google.com/site/pmercale</t>
  </si>
  <si>
    <t>Los datos proporcionados son meramente informativos y carecen de validez legal</t>
  </si>
  <si>
    <t>El autor declina toda responsabilidad en cuanto a la información contenida en este documento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</si>
</sst>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&quot; €&quot;"/>
    <numFmt numFmtId="167" formatCode="0&quot; años&quot;"/>
    <numFmt numFmtId="168" formatCode="0"/>
    <numFmt numFmtId="169" formatCode="#,##0;\-#,##0"/>
  </numFmts>
  <fonts count="11"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11"/>
      <color indexed="58"/>
      <name val="Arial"/>
      <family val="2"/>
    </font>
    <font>
      <i/>
      <sz val="12"/>
      <name val="Arial MT"/>
      <family val="2"/>
    </font>
    <font>
      <b/>
      <i/>
      <sz val="12"/>
      <color indexed="57"/>
      <name val="Arial MT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vertical="center" wrapText="1"/>
      <protection hidden="1"/>
    </xf>
    <xf numFmtId="164" fontId="2" fillId="2" borderId="1" xfId="0" applyFont="1" applyFill="1" applyBorder="1" applyAlignment="1" applyProtection="1">
      <alignment vertical="center" wrapText="1"/>
      <protection hidden="1"/>
    </xf>
    <xf numFmtId="165" fontId="3" fillId="0" borderId="0" xfId="0" applyNumberFormat="1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 wrapText="1"/>
      <protection hidden="1"/>
    </xf>
    <xf numFmtId="164" fontId="5" fillId="2" borderId="2" xfId="0" applyFont="1" applyFill="1" applyBorder="1" applyAlignment="1" applyProtection="1">
      <alignment horizontal="left"/>
      <protection hidden="1"/>
    </xf>
    <xf numFmtId="166" fontId="0" fillId="3" borderId="3" xfId="0" applyNumberFormat="1" applyFill="1" applyBorder="1" applyAlignment="1" applyProtection="1">
      <alignment/>
      <protection hidden="1" locked="0"/>
    </xf>
    <xf numFmtId="167" fontId="0" fillId="3" borderId="3" xfId="0" applyNumberFormat="1" applyFill="1" applyBorder="1" applyAlignment="1" applyProtection="1">
      <alignment/>
      <protection hidden="1" locked="0"/>
    </xf>
    <xf numFmtId="166" fontId="3" fillId="0" borderId="0" xfId="0" applyNumberFormat="1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5" fillId="2" borderId="0" xfId="0" applyFont="1" applyFill="1" applyBorder="1" applyAlignment="1" applyProtection="1">
      <alignment horizontal="left"/>
      <protection hidden="1"/>
    </xf>
    <xf numFmtId="166" fontId="0" fillId="3" borderId="0" xfId="0" applyNumberFormat="1" applyFill="1" applyBorder="1" applyAlignment="1" applyProtection="1">
      <alignment/>
      <protection hidden="1" locked="0"/>
    </xf>
    <xf numFmtId="164" fontId="4" fillId="0" borderId="0" xfId="0" applyFont="1" applyBorder="1" applyAlignment="1" applyProtection="1">
      <alignment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5" xfId="0" applyBorder="1" applyAlignment="1" applyProtection="1">
      <alignment/>
      <protection hidden="1"/>
    </xf>
    <xf numFmtId="164" fontId="0" fillId="0" borderId="6" xfId="0" applyBorder="1" applyAlignment="1" applyProtection="1">
      <alignment/>
      <protection hidden="1"/>
    </xf>
    <xf numFmtId="164" fontId="0" fillId="0" borderId="7" xfId="0" applyBorder="1" applyAlignment="1" applyProtection="1">
      <alignment/>
      <protection hidden="1"/>
    </xf>
    <xf numFmtId="164" fontId="1" fillId="0" borderId="8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8" xfId="0" applyBorder="1" applyAlignment="1" applyProtection="1">
      <alignment/>
      <protection hidden="1"/>
    </xf>
    <xf numFmtId="164" fontId="5" fillId="2" borderId="9" xfId="0" applyFont="1" applyFill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/>
      <protection hidden="1"/>
    </xf>
    <xf numFmtId="168" fontId="3" fillId="0" borderId="0" xfId="0" applyNumberFormat="1" applyFont="1" applyBorder="1" applyAlignment="1" applyProtection="1">
      <alignment/>
      <protection hidden="1"/>
    </xf>
    <xf numFmtId="164" fontId="3" fillId="0" borderId="0" xfId="0" applyFont="1" applyFill="1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4" fillId="0" borderId="8" xfId="0" applyFont="1" applyBorder="1" applyAlignment="1" applyProtection="1">
      <alignment wrapText="1"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0" fillId="0" borderId="12" xfId="0" applyBorder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0" fillId="0" borderId="14" xfId="0" applyBorder="1" applyAlignment="1" applyProtection="1">
      <alignment/>
      <protection hidden="1"/>
    </xf>
    <xf numFmtId="164" fontId="8" fillId="0" borderId="15" xfId="0" applyFont="1" applyBorder="1" applyAlignment="1" applyProtection="1">
      <alignment vertical="center" wrapText="1"/>
      <protection hidden="1"/>
    </xf>
    <xf numFmtId="164" fontId="0" fillId="0" borderId="16" xfId="0" applyBorder="1" applyAlignment="1" applyProtection="1">
      <alignment vertical="center" wrapText="1"/>
      <protection hidden="1"/>
    </xf>
    <xf numFmtId="164" fontId="0" fillId="0" borderId="0" xfId="0" applyAlignment="1" applyProtection="1">
      <alignment vertical="center" wrapText="1"/>
      <protection hidden="1"/>
    </xf>
    <xf numFmtId="164" fontId="0" fillId="0" borderId="14" xfId="0" applyBorder="1" applyAlignment="1" applyProtection="1">
      <alignment vertical="center"/>
      <protection hidden="1"/>
    </xf>
    <xf numFmtId="164" fontId="8" fillId="0" borderId="16" xfId="0" applyFont="1" applyBorder="1" applyAlignment="1" applyProtection="1">
      <alignment vertical="center" wrapText="1"/>
      <protection hidden="1"/>
    </xf>
    <xf numFmtId="164" fontId="0" fillId="0" borderId="17" xfId="0" applyBorder="1" applyAlignment="1" applyProtection="1">
      <alignment/>
      <protection hidden="1"/>
    </xf>
    <xf numFmtId="164" fontId="0" fillId="0" borderId="18" xfId="0" applyBorder="1" applyAlignment="1" applyProtection="1">
      <alignment/>
      <protection hidden="1"/>
    </xf>
    <xf numFmtId="169" fontId="10" fillId="0" borderId="0" xfId="20" applyNumberFormat="1" applyFont="1" applyFill="1" applyBorder="1" applyAlignment="1" applyProtection="1">
      <alignment/>
      <protection hidden="1"/>
    </xf>
    <xf numFmtId="164" fontId="0" fillId="0" borderId="18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9" fontId="10" fillId="0" borderId="18" xfId="20" applyNumberFormat="1" applyFont="1" applyFill="1" applyBorder="1" applyAlignment="1" applyProtection="1">
      <alignment/>
      <protection hidden="1"/>
    </xf>
    <xf numFmtId="164" fontId="0" fillId="0" borderId="19" xfId="0" applyBorder="1" applyAlignment="1" applyProtection="1">
      <alignment/>
      <protection hidden="1"/>
    </xf>
    <xf numFmtId="164" fontId="0" fillId="0" borderId="20" xfId="0" applyBorder="1" applyAlignment="1" applyProtection="1">
      <alignment/>
      <protection hidden="1"/>
    </xf>
    <xf numFmtId="164" fontId="0" fillId="0" borderId="21" xfId="0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mercale.blogspot.com/" TargetMode="External" /><Relationship Id="rId2" Type="http://schemas.openxmlformats.org/officeDocument/2006/relationships/hyperlink" Target="https://sites.google.com/site/pmerca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workbookViewId="0" topLeftCell="A1">
      <selection activeCell="R4" sqref="R4"/>
    </sheetView>
  </sheetViews>
  <sheetFormatPr defaultColWidth="11.421875" defaultRowHeight="12.75"/>
  <cols>
    <col min="1" max="1" width="4.28125" style="1" customWidth="1"/>
    <col min="2" max="4" width="11.421875" style="1" customWidth="1"/>
    <col min="5" max="5" width="14.28125" style="1" customWidth="1"/>
    <col min="6" max="6" width="2.140625" style="1" customWidth="1"/>
    <col min="7" max="7" width="2.00390625" style="1" customWidth="1"/>
    <col min="8" max="8" width="7.28125" style="1" customWidth="1"/>
    <col min="9" max="9" width="2.57421875" style="1" customWidth="1"/>
    <col min="10" max="16384" width="11.421875" style="1" customWidth="1"/>
  </cols>
  <sheetData>
    <row r="2" spans="1:5" ht="54.75" customHeight="1">
      <c r="A2" s="2"/>
      <c r="B2" s="3" t="s">
        <v>0</v>
      </c>
      <c r="C2" s="3"/>
      <c r="D2" s="3"/>
      <c r="E2" s="3"/>
    </row>
    <row r="4" spans="2:14" ht="46.5" customHeight="1">
      <c r="B4" s="4" t="s">
        <v>1</v>
      </c>
      <c r="C4" s="4"/>
      <c r="D4" s="4"/>
      <c r="E4" s="4"/>
      <c r="F4" s="5">
        <f>SUM(G8:G32)</f>
        <v>3</v>
      </c>
      <c r="G4" s="5">
        <f>TRUNC(F4)</f>
        <v>3</v>
      </c>
      <c r="H4" s="6">
        <f>TRUNC((F4-G4)*12)</f>
        <v>0</v>
      </c>
      <c r="I4" s="6">
        <f>TRUNC((((F4-G4)*12)-H4)*30)</f>
        <v>0</v>
      </c>
      <c r="J4" s="7" t="s">
        <v>2</v>
      </c>
      <c r="K4" s="7"/>
      <c r="L4" s="7"/>
      <c r="M4" s="7"/>
      <c r="N4" s="8"/>
    </row>
    <row r="5" spans="2:13" ht="12.75">
      <c r="B5" s="9" t="s">
        <v>3</v>
      </c>
      <c r="C5" s="9"/>
      <c r="D5" s="9"/>
      <c r="E5" s="10">
        <v>5000</v>
      </c>
      <c r="F5" s="6"/>
      <c r="G5" s="6"/>
      <c r="J5" s="7"/>
      <c r="K5" s="7"/>
      <c r="L5" s="7"/>
      <c r="M5" s="7"/>
    </row>
    <row r="6" spans="2:7" ht="12.75">
      <c r="B6" s="9" t="s">
        <v>4</v>
      </c>
      <c r="C6" s="9"/>
      <c r="D6" s="9"/>
      <c r="E6" s="10">
        <v>0</v>
      </c>
      <c r="F6" s="6"/>
      <c r="G6" s="6"/>
    </row>
    <row r="7" spans="2:7" ht="12.75">
      <c r="B7" s="9" t="s">
        <v>5</v>
      </c>
      <c r="C7" s="9"/>
      <c r="D7" s="9"/>
      <c r="E7" s="11">
        <v>4</v>
      </c>
      <c r="F7" s="12">
        <f>E5</f>
        <v>5000</v>
      </c>
      <c r="G7" s="6"/>
    </row>
    <row r="8" spans="1:8" ht="13.5">
      <c r="A8" s="6">
        <v>1</v>
      </c>
      <c r="B8" s="9" t="str">
        <f>"Q"&amp;A8&amp;" (Cash flow "&amp;A8&amp;")"</f>
        <v>Q1 (Cash flow 1)</v>
      </c>
      <c r="C8" s="9"/>
      <c r="D8" s="9"/>
      <c r="E8" s="10">
        <v>1000</v>
      </c>
      <c r="F8" s="12">
        <f>IF(F7&gt;0,F7-E8,0)</f>
        <v>4000</v>
      </c>
      <c r="G8" s="5">
        <f>IF(OR(F8&gt;0,AND(F8=0,F7&gt;0)),1,IF(OR(ISBLANK(F8),F8=0),0,F7)/IF(OR(ISBLANK(E8),E8=0),1,E8))</f>
        <v>1</v>
      </c>
      <c r="H8" s="13">
        <f aca="true" t="shared" si="0" ref="H8:H32">IF(OR(F8&lt;0,AND(F8=0,F7&gt;0)),"PR (Plazo de Recuperación) = "&amp;$G$4&amp;" años, "&amp;$H$4&amp;" meses y "&amp;$I$4&amp;" días",IF(AND(A8=$E$7,F8&gt;0),"Con estas condiciones no se puede recuperar la inversión inicial",""))</f>
      </c>
    </row>
    <row r="9" spans="1:8" ht="13.5">
      <c r="A9" s="6">
        <v>2</v>
      </c>
      <c r="B9" s="9" t="str">
        <f aca="true" t="shared" si="1" ref="B9:B32">"Q"&amp;A9&amp;" (Cash flow "&amp;A9&amp;")"</f>
        <v>Q2 (Cash flow 2)</v>
      </c>
      <c r="C9" s="9"/>
      <c r="D9" s="9"/>
      <c r="E9" s="10">
        <v>2000</v>
      </c>
      <c r="F9" s="12">
        <f aca="true" t="shared" si="2" ref="F9:F32">IF(F8&gt;0,F8-E9,0)</f>
        <v>2000</v>
      </c>
      <c r="G9" s="5">
        <f aca="true" t="shared" si="3" ref="G9:G32">IF(OR(F9&gt;0,AND(F9=0,F8&gt;0)),1,IF(OR(ISBLANK(F9),F9=0),0,F8)/IF(OR(ISBLANK(E9),E9=0),1,E9))</f>
        <v>1</v>
      </c>
      <c r="H9" s="13">
        <f t="shared" si="0"/>
      </c>
    </row>
    <row r="10" spans="1:8" ht="13.5">
      <c r="A10" s="6">
        <v>3</v>
      </c>
      <c r="B10" s="9" t="str">
        <f t="shared" si="1"/>
        <v>Q3 (Cash flow 3)</v>
      </c>
      <c r="C10" s="9"/>
      <c r="D10" s="9"/>
      <c r="E10" s="10">
        <v>2000</v>
      </c>
      <c r="F10" s="12">
        <f t="shared" si="2"/>
        <v>0</v>
      </c>
      <c r="G10" s="5">
        <f t="shared" si="3"/>
        <v>1</v>
      </c>
      <c r="H10" s="13" t="str">
        <f>IF(OR(F10&lt;0,AND(F10=0,F9&gt;0)),"PR (Plazo de Recuperación) = "&amp;$G$4&amp;" años, "&amp;$H$4&amp;" meses y "&amp;$I$4&amp;" días",IF(AND(A10=$E$7,F10&gt;0),"Con estas condiciones no se puede recuperar la inversión inicial",""))</f>
        <v>PR (Plazo de Recuperación) = 3 años, 0 meses y 0 días</v>
      </c>
    </row>
    <row r="11" spans="1:8" ht="13.5">
      <c r="A11" s="6">
        <v>4</v>
      </c>
      <c r="B11" s="9" t="str">
        <f t="shared" si="1"/>
        <v>Q4 (Cash flow 4)</v>
      </c>
      <c r="C11" s="9"/>
      <c r="D11" s="9"/>
      <c r="E11" s="10">
        <v>0</v>
      </c>
      <c r="F11" s="12">
        <f t="shared" si="2"/>
        <v>0</v>
      </c>
      <c r="G11" s="5">
        <f t="shared" si="3"/>
        <v>0</v>
      </c>
      <c r="H11" s="13">
        <f t="shared" si="0"/>
      </c>
    </row>
    <row r="12" spans="1:13" ht="12.75" customHeight="1">
      <c r="A12" s="6">
        <v>5</v>
      </c>
      <c r="B12" s="14" t="str">
        <f t="shared" si="1"/>
        <v>Q5 (Cash flow 5)</v>
      </c>
      <c r="C12" s="14"/>
      <c r="D12" s="14"/>
      <c r="E12" s="15"/>
      <c r="F12" s="12">
        <f>IF(F11&gt;0,F11-E12,0)</f>
        <v>0</v>
      </c>
      <c r="G12" s="5">
        <f>IF(OR(F12&gt;0,AND(F12=0,F11&gt;0)),1,IF(OR(ISBLANK(F12),F12=0),0,F11)/IF(OR(ISBLANK(E12),E12=0),1,E12))</f>
        <v>0</v>
      </c>
      <c r="H12" s="13">
        <f t="shared" si="0"/>
      </c>
      <c r="I12" s="16"/>
      <c r="J12" s="16"/>
      <c r="K12" s="16"/>
      <c r="L12" s="16"/>
      <c r="M12" s="16"/>
    </row>
    <row r="13" spans="1:8" ht="12.75">
      <c r="A13" s="6">
        <v>6</v>
      </c>
      <c r="B13" s="14" t="str">
        <f t="shared" si="1"/>
        <v>Q6 (Cash flow 6)</v>
      </c>
      <c r="C13" s="14"/>
      <c r="D13" s="14"/>
      <c r="E13" s="15"/>
      <c r="F13" s="12">
        <f t="shared" si="2"/>
        <v>0</v>
      </c>
      <c r="G13" s="5">
        <f t="shared" si="3"/>
        <v>0</v>
      </c>
      <c r="H13" s="13">
        <f t="shared" si="0"/>
      </c>
    </row>
    <row r="14" spans="1:8" ht="12.75">
      <c r="A14" s="6">
        <v>7</v>
      </c>
      <c r="B14" s="14" t="str">
        <f t="shared" si="1"/>
        <v>Q7 (Cash flow 7)</v>
      </c>
      <c r="C14" s="14"/>
      <c r="D14" s="14"/>
      <c r="E14" s="15"/>
      <c r="F14" s="12">
        <f t="shared" si="2"/>
        <v>0</v>
      </c>
      <c r="G14" s="5">
        <f t="shared" si="3"/>
        <v>0</v>
      </c>
      <c r="H14" s="13">
        <f t="shared" si="0"/>
      </c>
    </row>
    <row r="15" spans="1:8" ht="12.75" customHeight="1">
      <c r="A15" s="6">
        <v>8</v>
      </c>
      <c r="B15" s="14" t="str">
        <f t="shared" si="1"/>
        <v>Q8 (Cash flow 8)</v>
      </c>
      <c r="C15" s="14"/>
      <c r="D15" s="14"/>
      <c r="E15" s="15"/>
      <c r="F15" s="12">
        <f t="shared" si="2"/>
        <v>0</v>
      </c>
      <c r="G15" s="5">
        <f t="shared" si="3"/>
        <v>0</v>
      </c>
      <c r="H15" s="13">
        <f t="shared" si="0"/>
      </c>
    </row>
    <row r="16" spans="1:8" ht="12.75">
      <c r="A16" s="6">
        <v>9</v>
      </c>
      <c r="B16" s="14" t="str">
        <f t="shared" si="1"/>
        <v>Q9 (Cash flow 9)</v>
      </c>
      <c r="C16" s="14"/>
      <c r="D16" s="14"/>
      <c r="E16" s="15"/>
      <c r="F16" s="12">
        <f t="shared" si="2"/>
        <v>0</v>
      </c>
      <c r="G16" s="5">
        <f t="shared" si="3"/>
        <v>0</v>
      </c>
      <c r="H16" s="13">
        <f t="shared" si="0"/>
      </c>
    </row>
    <row r="17" spans="1:8" ht="12.75">
      <c r="A17" s="6">
        <v>10</v>
      </c>
      <c r="B17" s="14" t="str">
        <f t="shared" si="1"/>
        <v>Q10 (Cash flow 10)</v>
      </c>
      <c r="C17" s="14"/>
      <c r="D17" s="14"/>
      <c r="E17" s="15"/>
      <c r="F17" s="12">
        <f t="shared" si="2"/>
        <v>0</v>
      </c>
      <c r="G17" s="5">
        <f t="shared" si="3"/>
        <v>0</v>
      </c>
      <c r="H17" s="13">
        <f t="shared" si="0"/>
      </c>
    </row>
    <row r="18" spans="1:8" ht="12.75">
      <c r="A18" s="6">
        <v>11</v>
      </c>
      <c r="B18" s="14" t="str">
        <f t="shared" si="1"/>
        <v>Q11 (Cash flow 11)</v>
      </c>
      <c r="C18" s="14"/>
      <c r="D18" s="14"/>
      <c r="E18" s="15"/>
      <c r="F18" s="12">
        <f t="shared" si="2"/>
        <v>0</v>
      </c>
      <c r="G18" s="5">
        <f t="shared" si="3"/>
        <v>0</v>
      </c>
      <c r="H18" s="13">
        <f t="shared" si="0"/>
      </c>
    </row>
    <row r="19" spans="1:8" ht="12.75">
      <c r="A19" s="6">
        <v>12</v>
      </c>
      <c r="B19" s="14" t="str">
        <f t="shared" si="1"/>
        <v>Q12 (Cash flow 12)</v>
      </c>
      <c r="C19" s="14"/>
      <c r="D19" s="14"/>
      <c r="E19" s="15"/>
      <c r="F19" s="12">
        <f t="shared" si="2"/>
        <v>0</v>
      </c>
      <c r="G19" s="5">
        <f t="shared" si="3"/>
        <v>0</v>
      </c>
      <c r="H19" s="13">
        <f t="shared" si="0"/>
      </c>
    </row>
    <row r="20" spans="1:8" ht="12.75">
      <c r="A20" s="6">
        <v>13</v>
      </c>
      <c r="B20" s="14" t="str">
        <f t="shared" si="1"/>
        <v>Q13 (Cash flow 13)</v>
      </c>
      <c r="C20" s="14"/>
      <c r="D20" s="14"/>
      <c r="E20" s="15"/>
      <c r="F20" s="12">
        <f t="shared" si="2"/>
        <v>0</v>
      </c>
      <c r="G20" s="5">
        <f t="shared" si="3"/>
        <v>0</v>
      </c>
      <c r="H20" s="13">
        <f t="shared" si="0"/>
      </c>
    </row>
    <row r="21" spans="1:8" ht="12.75">
      <c r="A21" s="6">
        <v>14</v>
      </c>
      <c r="B21" s="14" t="str">
        <f t="shared" si="1"/>
        <v>Q14 (Cash flow 14)</v>
      </c>
      <c r="C21" s="14"/>
      <c r="D21" s="14"/>
      <c r="E21" s="15"/>
      <c r="F21" s="12">
        <f t="shared" si="2"/>
        <v>0</v>
      </c>
      <c r="G21" s="5">
        <f t="shared" si="3"/>
        <v>0</v>
      </c>
      <c r="H21" s="13">
        <f t="shared" si="0"/>
      </c>
    </row>
    <row r="22" spans="1:8" ht="12.75">
      <c r="A22" s="6">
        <v>15</v>
      </c>
      <c r="B22" s="14" t="str">
        <f t="shared" si="1"/>
        <v>Q15 (Cash flow 15)</v>
      </c>
      <c r="C22" s="14"/>
      <c r="D22" s="14"/>
      <c r="E22" s="15"/>
      <c r="F22" s="12">
        <f t="shared" si="2"/>
        <v>0</v>
      </c>
      <c r="G22" s="5">
        <f t="shared" si="3"/>
        <v>0</v>
      </c>
      <c r="H22" s="13">
        <f t="shared" si="0"/>
      </c>
    </row>
    <row r="23" spans="1:8" ht="12.75">
      <c r="A23" s="6">
        <v>16</v>
      </c>
      <c r="B23" s="14" t="str">
        <f t="shared" si="1"/>
        <v>Q16 (Cash flow 16)</v>
      </c>
      <c r="C23" s="14"/>
      <c r="D23" s="14"/>
      <c r="E23" s="15"/>
      <c r="F23" s="12">
        <f t="shared" si="2"/>
        <v>0</v>
      </c>
      <c r="G23" s="5">
        <f t="shared" si="3"/>
        <v>0</v>
      </c>
      <c r="H23" s="13">
        <f t="shared" si="0"/>
      </c>
    </row>
    <row r="24" spans="1:8" ht="12.75">
      <c r="A24" s="6">
        <v>17</v>
      </c>
      <c r="B24" s="14" t="str">
        <f t="shared" si="1"/>
        <v>Q17 (Cash flow 17)</v>
      </c>
      <c r="C24" s="14"/>
      <c r="D24" s="14"/>
      <c r="E24" s="15"/>
      <c r="F24" s="12">
        <f t="shared" si="2"/>
        <v>0</v>
      </c>
      <c r="G24" s="5">
        <f t="shared" si="3"/>
        <v>0</v>
      </c>
      <c r="H24" s="13">
        <f t="shared" si="0"/>
      </c>
    </row>
    <row r="25" spans="1:8" ht="12.75">
      <c r="A25" s="6">
        <v>18</v>
      </c>
      <c r="B25" s="14" t="str">
        <f t="shared" si="1"/>
        <v>Q18 (Cash flow 18)</v>
      </c>
      <c r="C25" s="14"/>
      <c r="D25" s="14"/>
      <c r="E25" s="15"/>
      <c r="F25" s="12">
        <f t="shared" si="2"/>
        <v>0</v>
      </c>
      <c r="G25" s="5">
        <f t="shared" si="3"/>
        <v>0</v>
      </c>
      <c r="H25" s="13">
        <f t="shared" si="0"/>
      </c>
    </row>
    <row r="26" spans="1:8" ht="12.75">
      <c r="A26" s="6">
        <v>19</v>
      </c>
      <c r="B26" s="14" t="str">
        <f t="shared" si="1"/>
        <v>Q19 (Cash flow 19)</v>
      </c>
      <c r="C26" s="14"/>
      <c r="D26" s="14"/>
      <c r="E26" s="15"/>
      <c r="F26" s="12">
        <f t="shared" si="2"/>
        <v>0</v>
      </c>
      <c r="G26" s="5">
        <f t="shared" si="3"/>
        <v>0</v>
      </c>
      <c r="H26" s="13">
        <f t="shared" si="0"/>
      </c>
    </row>
    <row r="27" spans="1:8" ht="12.75">
      <c r="A27" s="6">
        <v>20</v>
      </c>
      <c r="B27" s="14" t="str">
        <f t="shared" si="1"/>
        <v>Q20 (Cash flow 20)</v>
      </c>
      <c r="C27" s="14"/>
      <c r="D27" s="14"/>
      <c r="E27" s="15"/>
      <c r="F27" s="12">
        <f t="shared" si="2"/>
        <v>0</v>
      </c>
      <c r="G27" s="5">
        <f t="shared" si="3"/>
        <v>0</v>
      </c>
      <c r="H27" s="13">
        <f t="shared" si="0"/>
      </c>
    </row>
    <row r="28" spans="1:8" ht="12.75">
      <c r="A28" s="6">
        <v>21</v>
      </c>
      <c r="B28" s="14" t="str">
        <f t="shared" si="1"/>
        <v>Q21 (Cash flow 21)</v>
      </c>
      <c r="C28" s="14"/>
      <c r="D28" s="14"/>
      <c r="E28" s="15"/>
      <c r="F28" s="12">
        <f t="shared" si="2"/>
        <v>0</v>
      </c>
      <c r="G28" s="5">
        <f t="shared" si="3"/>
        <v>0</v>
      </c>
      <c r="H28" s="13">
        <f t="shared" si="0"/>
      </c>
    </row>
    <row r="29" spans="1:8" ht="12.75">
      <c r="A29" s="6">
        <v>22</v>
      </c>
      <c r="B29" s="14" t="str">
        <f t="shared" si="1"/>
        <v>Q22 (Cash flow 22)</v>
      </c>
      <c r="C29" s="14"/>
      <c r="D29" s="14"/>
      <c r="E29" s="15"/>
      <c r="F29" s="12">
        <f t="shared" si="2"/>
        <v>0</v>
      </c>
      <c r="G29" s="5">
        <f t="shared" si="3"/>
        <v>0</v>
      </c>
      <c r="H29" s="13">
        <f t="shared" si="0"/>
      </c>
    </row>
    <row r="30" spans="1:8" ht="12.75">
      <c r="A30" s="6">
        <v>23</v>
      </c>
      <c r="B30" s="14" t="str">
        <f t="shared" si="1"/>
        <v>Q23 (Cash flow 23)</v>
      </c>
      <c r="C30" s="14"/>
      <c r="D30" s="14"/>
      <c r="E30" s="15"/>
      <c r="F30" s="12">
        <f t="shared" si="2"/>
        <v>0</v>
      </c>
      <c r="G30" s="5">
        <f t="shared" si="3"/>
        <v>0</v>
      </c>
      <c r="H30" s="13">
        <f t="shared" si="0"/>
      </c>
    </row>
    <row r="31" spans="1:8" ht="12.75">
      <c r="A31" s="6">
        <v>24</v>
      </c>
      <c r="B31" s="14" t="str">
        <f t="shared" si="1"/>
        <v>Q24 (Cash flow 24)</v>
      </c>
      <c r="C31" s="14"/>
      <c r="D31" s="14"/>
      <c r="E31" s="15"/>
      <c r="F31" s="12">
        <f t="shared" si="2"/>
        <v>0</v>
      </c>
      <c r="G31" s="5">
        <f t="shared" si="3"/>
        <v>0</v>
      </c>
      <c r="H31" s="13">
        <f t="shared" si="0"/>
      </c>
    </row>
    <row r="32" spans="1:8" ht="12.75">
      <c r="A32" s="6">
        <v>25</v>
      </c>
      <c r="B32" s="14" t="str">
        <f t="shared" si="1"/>
        <v>Q25 (Cash flow 25)</v>
      </c>
      <c r="C32" s="14"/>
      <c r="D32" s="14"/>
      <c r="E32" s="15"/>
      <c r="F32" s="12">
        <f t="shared" si="2"/>
        <v>0</v>
      </c>
      <c r="G32" s="5">
        <f t="shared" si="3"/>
        <v>0</v>
      </c>
      <c r="H32" s="13">
        <f t="shared" si="0"/>
      </c>
    </row>
  </sheetData>
  <sheetProtection password="B744" sheet="1"/>
  <mergeCells count="32">
    <mergeCell ref="B2:E2"/>
    <mergeCell ref="B4:E4"/>
    <mergeCell ref="J4:M5"/>
    <mergeCell ref="B5:D5"/>
    <mergeCell ref="B6:D6"/>
    <mergeCell ref="B7:D7"/>
    <mergeCell ref="B8:D8"/>
    <mergeCell ref="B9:D9"/>
    <mergeCell ref="B10:D10"/>
    <mergeCell ref="B11:D11"/>
    <mergeCell ref="B12:D12"/>
    <mergeCell ref="I12:M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</mergeCells>
  <conditionalFormatting sqref="A8:B32 C12:D14 C16:D32 E8:H32">
    <cfRule type="expression" priority="1" dxfId="0" stopIfTrue="1">
      <formula>'PR con Qi variables'!$A8&gt;'PR con Qi variables'!$E$7</formula>
    </cfRule>
  </conditionalFormatting>
  <dataValidations count="4">
    <dataValidation type="decimal" operator="greaterThan" allowBlank="1" showErrorMessage="1" errorTitle="Mensaje de error" error="El coste de la inversión debe ser positivo" sqref="E5">
      <formula1>0</formula1>
    </dataValidation>
    <dataValidation type="decimal" operator="greaterThanOrEqual" allowBlank="1" showErrorMessage="1" errorTitle="Mensaje de error" error="El valor residual debe ser positivo o cero." sqref="E6">
      <formula1>0</formula1>
    </dataValidation>
    <dataValidation type="decimal" operator="greaterThanOrEqual" allowBlank="1" showErrorMessage="1" sqref="E8:E32">
      <formula1>-99999999999999900000</formula1>
    </dataValidation>
    <dataValidation type="whole" allowBlank="1" showErrorMessage="1" errorTitle="Mensaje de error" error="El número de años debe de ser un número entero, positivo y menor o igual que 25" sqref="E7">
      <formula1>1</formula1>
      <formula2>25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6"/>
  <sheetViews>
    <sheetView showGridLines="0" workbookViewId="0" topLeftCell="A1">
      <selection activeCell="C18" sqref="C18"/>
    </sheetView>
  </sheetViews>
  <sheetFormatPr defaultColWidth="11.421875" defaultRowHeight="12.75"/>
  <cols>
    <col min="1" max="1" width="3.8515625" style="1" customWidth="1"/>
    <col min="2" max="2" width="3.421875" style="1" customWidth="1"/>
    <col min="3" max="6" width="11.421875" style="1" customWidth="1"/>
    <col min="7" max="7" width="3.8515625" style="1" customWidth="1"/>
    <col min="8" max="16384" width="11.421875" style="1" customWidth="1"/>
  </cols>
  <sheetData>
    <row r="1" ht="13.5"/>
    <row r="2" spans="2:7" ht="18.75" customHeight="1">
      <c r="B2" s="17"/>
      <c r="C2" s="18"/>
      <c r="D2" s="18"/>
      <c r="E2" s="18"/>
      <c r="F2" s="18"/>
      <c r="G2" s="19"/>
    </row>
    <row r="3" spans="2:12" ht="51" customHeight="1">
      <c r="B3" s="20"/>
      <c r="C3" s="3" t="s">
        <v>0</v>
      </c>
      <c r="D3" s="3"/>
      <c r="E3" s="3"/>
      <c r="F3" s="3"/>
      <c r="G3" s="21"/>
      <c r="H3" s="2"/>
      <c r="I3" s="2"/>
      <c r="J3" s="2"/>
      <c r="K3" s="2"/>
      <c r="L3" s="2"/>
    </row>
    <row r="4" spans="2:7" ht="12.75">
      <c r="B4" s="20"/>
      <c r="C4" s="22"/>
      <c r="D4" s="22"/>
      <c r="E4" s="22"/>
      <c r="F4" s="22"/>
      <c r="G4" s="23"/>
    </row>
    <row r="5" spans="2:7" ht="36" customHeight="1">
      <c r="B5" s="20"/>
      <c r="C5" s="4" t="s">
        <v>6</v>
      </c>
      <c r="D5" s="4"/>
      <c r="E5" s="4"/>
      <c r="F5" s="4"/>
      <c r="G5" s="23"/>
    </row>
    <row r="6" spans="2:7" ht="12.75">
      <c r="B6" s="20"/>
      <c r="C6" s="9" t="s">
        <v>3</v>
      </c>
      <c r="D6" s="9"/>
      <c r="E6" s="9"/>
      <c r="F6" s="10">
        <v>10000</v>
      </c>
      <c r="G6" s="23"/>
    </row>
    <row r="7" spans="2:7" ht="12.75">
      <c r="B7" s="20"/>
      <c r="C7" s="9" t="s">
        <v>4</v>
      </c>
      <c r="D7" s="9"/>
      <c r="E7" s="9"/>
      <c r="F7" s="10">
        <v>1000</v>
      </c>
      <c r="G7" s="23"/>
    </row>
    <row r="8" spans="2:7" ht="12.75">
      <c r="B8" s="20"/>
      <c r="C8" s="9" t="s">
        <v>5</v>
      </c>
      <c r="D8" s="9"/>
      <c r="E8" s="9"/>
      <c r="F8" s="11">
        <v>10</v>
      </c>
      <c r="G8" s="23"/>
    </row>
    <row r="9" spans="2:7" ht="12.75">
      <c r="B9" s="20"/>
      <c r="C9" s="24" t="s">
        <v>7</v>
      </c>
      <c r="D9" s="24"/>
      <c r="E9" s="24"/>
      <c r="F9" s="10">
        <v>1750</v>
      </c>
      <c r="G9" s="23"/>
    </row>
    <row r="10" spans="2:7" ht="12.75">
      <c r="B10" s="20"/>
      <c r="C10" s="22"/>
      <c r="D10" s="22"/>
      <c r="E10" s="22"/>
      <c r="F10" s="22"/>
      <c r="G10" s="23"/>
    </row>
    <row r="11" spans="2:7" ht="12.75">
      <c r="B11" s="20"/>
      <c r="C11" s="25">
        <f>TRUNC(F11)</f>
        <v>5</v>
      </c>
      <c r="D11" s="25">
        <f>TRUNC((F11-C11)*12)</f>
        <v>8</v>
      </c>
      <c r="E11" s="26">
        <f>TRUNC((((F11-C11)*12)-D11)*30)</f>
        <v>17</v>
      </c>
      <c r="F11" s="27">
        <f>IF(OR(F9=0,ISBLANK(F9)),-1,F6/F9)</f>
        <v>5.714285714285714</v>
      </c>
      <c r="G11" s="23"/>
    </row>
    <row r="12" spans="2:7" ht="26.25" customHeight="1">
      <c r="B12" s="20"/>
      <c r="C12" s="28">
        <f>IF(OR(C11&gt;F8,C11&lt;0),"Con estas condiciones no se puede recuperar en coste de la inversión","PR (Plazo de Recuperación) = "&amp;C11&amp;" años, "&amp;D11&amp;" meses y "&amp;E11&amp;" días")</f>
        <v>0</v>
      </c>
      <c r="D12" s="28"/>
      <c r="E12" s="28"/>
      <c r="F12" s="28"/>
      <c r="G12" s="23"/>
    </row>
    <row r="13" spans="2:7" ht="12.75">
      <c r="B13" s="20"/>
      <c r="C13" s="22"/>
      <c r="D13" s="22"/>
      <c r="E13" s="22"/>
      <c r="F13" s="22"/>
      <c r="G13" s="23"/>
    </row>
    <row r="14" spans="2:7" ht="12.75">
      <c r="B14" s="20"/>
      <c r="C14" s="22"/>
      <c r="D14" s="22"/>
      <c r="E14" s="22"/>
      <c r="F14" s="22"/>
      <c r="G14" s="23"/>
    </row>
    <row r="15" spans="2:7" ht="45.75" customHeight="1">
      <c r="B15" s="20"/>
      <c r="C15" s="7" t="s">
        <v>8</v>
      </c>
      <c r="D15" s="7"/>
      <c r="E15" s="7"/>
      <c r="F15" s="7"/>
      <c r="G15" s="29"/>
    </row>
    <row r="16" spans="2:7" ht="13.5">
      <c r="B16" s="30"/>
      <c r="C16" s="31"/>
      <c r="D16" s="31"/>
      <c r="E16" s="31"/>
      <c r="F16" s="31"/>
      <c r="G16" s="32"/>
    </row>
  </sheetData>
  <sheetProtection password="B744" sheet="1"/>
  <mergeCells count="8">
    <mergeCell ref="C3:F3"/>
    <mergeCell ref="C5:F5"/>
    <mergeCell ref="C6:E6"/>
    <mergeCell ref="C7:E7"/>
    <mergeCell ref="C8:E8"/>
    <mergeCell ref="C9:E9"/>
    <mergeCell ref="C12:F12"/>
    <mergeCell ref="C15:F15"/>
  </mergeCells>
  <conditionalFormatting sqref="C12:F12">
    <cfRule type="expression" priority="1" dxfId="0" stopIfTrue="1">
      <formula>'PR con Qi constantes'!$H12&gt;'PR con Qi constantes'!$L$7</formula>
    </cfRule>
  </conditionalFormatting>
  <dataValidations count="4">
    <dataValidation type="decimal" operator="greaterThan" allowBlank="1" showErrorMessage="1" errorTitle="Mensaje de error" error="El coste de la inversión debe ser positivo" sqref="F6">
      <formula1>0</formula1>
    </dataValidation>
    <dataValidation type="decimal" operator="greaterThanOrEqual" allowBlank="1" showErrorMessage="1" errorTitle="Mensaje de error" error="El valor residual debe ser positivo o cero." sqref="F7">
      <formula1>0</formula1>
    </dataValidation>
    <dataValidation type="decimal" operator="greaterThan" allowBlank="1" showErrorMessage="1" sqref="F9">
      <formula1>-99999999999999900000000000</formula1>
    </dataValidation>
    <dataValidation type="whole" operator="greaterThanOrEqual" allowBlank="1" showErrorMessage="1" errorTitle="Mensaje de error" error="El número de años debe de ser un número entero y positivo." sqref="F8">
      <formula1>1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showGridLines="0" workbookViewId="0" topLeftCell="A1">
      <selection activeCell="A28" sqref="A28"/>
    </sheetView>
  </sheetViews>
  <sheetFormatPr defaultColWidth="11.421875" defaultRowHeight="12.75"/>
  <cols>
    <col min="1" max="3" width="11.421875" style="1" customWidth="1"/>
    <col min="4" max="4" width="18.28125" style="1" customWidth="1"/>
    <col min="5" max="5" width="3.28125" style="1" customWidth="1"/>
    <col min="6" max="8" width="11.421875" style="1" customWidth="1"/>
    <col min="9" max="9" width="35.8515625" style="1" customWidth="1"/>
  </cols>
  <sheetData>
    <row r="2" ht="15">
      <c r="C2" s="33" t="s">
        <v>9</v>
      </c>
    </row>
    <row r="5" ht="13.5"/>
    <row r="6" spans="2:9" ht="15.75" customHeight="1">
      <c r="B6" s="34" t="s">
        <v>10</v>
      </c>
      <c r="C6" s="34"/>
      <c r="D6" s="34"/>
      <c r="E6" s="34"/>
      <c r="F6" s="34"/>
      <c r="G6" s="34"/>
      <c r="H6" s="34"/>
      <c r="I6" s="34"/>
    </row>
    <row r="7" ht="13.5"/>
    <row r="8" spans="2:9" ht="29.25" customHeight="1">
      <c r="B8" s="35"/>
      <c r="C8" s="36" t="s">
        <v>11</v>
      </c>
      <c r="D8" s="36"/>
      <c r="E8" s="37"/>
      <c r="F8" s="38"/>
      <c r="G8" s="39"/>
      <c r="H8" s="40" t="s">
        <v>12</v>
      </c>
      <c r="I8" s="40"/>
    </row>
    <row r="9" spans="2:9" ht="12.75">
      <c r="B9" s="41"/>
      <c r="C9" s="22"/>
      <c r="D9" s="22"/>
      <c r="E9" s="42"/>
      <c r="G9" s="41"/>
      <c r="H9" s="22"/>
      <c r="I9" s="42"/>
    </row>
    <row r="10" spans="2:9" ht="12.75">
      <c r="B10" s="41"/>
      <c r="C10" s="43" t="s">
        <v>13</v>
      </c>
      <c r="D10" s="43"/>
      <c r="E10" s="44"/>
      <c r="F10" s="45"/>
      <c r="G10" s="41"/>
      <c r="H10" s="46" t="s">
        <v>14</v>
      </c>
      <c r="I10" s="46"/>
    </row>
    <row r="11" spans="2:9" ht="13.5">
      <c r="B11" s="47"/>
      <c r="C11" s="48"/>
      <c r="D11" s="48"/>
      <c r="E11" s="49"/>
      <c r="G11" s="47"/>
      <c r="H11" s="48"/>
      <c r="I11" s="49"/>
    </row>
    <row r="23" ht="15">
      <c r="C23" s="33" t="s">
        <v>15</v>
      </c>
    </row>
    <row r="25" ht="15">
      <c r="C25" s="33" t="s">
        <v>16</v>
      </c>
    </row>
  </sheetData>
  <sheetProtection password="B744" sheet="1"/>
  <mergeCells count="5">
    <mergeCell ref="B6:I6"/>
    <mergeCell ref="C8:D8"/>
    <mergeCell ref="H8:I8"/>
    <mergeCell ref="C10:D10"/>
    <mergeCell ref="H10:I10"/>
  </mergeCells>
  <hyperlinks>
    <hyperlink ref="C10" r:id="rId1" display="http://pmercale.blogspot.com"/>
    <hyperlink ref="H10" r:id="rId2" display="https://sites.google.com/site/pmercal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santi </cp:lastModifiedBy>
  <cp:lastPrinted>2012-04-19T17:19:07Z</cp:lastPrinted>
  <dcterms:created xsi:type="dcterms:W3CDTF">2012-04-19T16:56:17Z</dcterms:created>
  <dcterms:modified xsi:type="dcterms:W3CDTF">2013-03-11T15:26:52Z</dcterms:modified>
  <cp:category/>
  <cp:version/>
  <cp:contentType/>
  <cp:contentStatus/>
  <cp:revision>1</cp:revision>
</cp:coreProperties>
</file>